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entapublica\Desktop\1ER TRIM 2022\DISCPLINA FINANCIERA\EXCEL\"/>
    </mc:Choice>
  </mc:AlternateContent>
  <xr:revisionPtr revIDLastSave="0" documentId="13_ncr:1_{DE40874F-654E-439C-BFC8-6CC67962143A}" xr6:coauthVersionLast="47" xr6:coauthVersionMax="47" xr10:uidLastSave="{00000000-0000-0000-0000-000000000000}"/>
  <bookViews>
    <workbookView xWindow="-108" yWindow="-108" windowWidth="23256" windowHeight="12576" xr2:uid="{C6163C9B-4536-4584-AF2E-46469AD5EB18}"/>
  </bookViews>
  <sheets>
    <sheet name="Hoja1" sheetId="1" r:id="rId1"/>
  </sheets>
  <externalReferences>
    <externalReference r:id="rId2"/>
  </externalReferences>
  <definedNames>
    <definedName name="_xlnm.Print_Area" localSheetId="0">Hoja1!$A$1:$G$160</definedName>
    <definedName name="ENTE_PUBLICO_A">'[1]Info General'!$C$7</definedName>
    <definedName name="TRIMESTRE">'[1]Info General'!$C$16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57" i="1" l="1"/>
  <c r="G156" i="1"/>
  <c r="G150" i="1" s="1"/>
  <c r="G155" i="1"/>
  <c r="G154" i="1"/>
  <c r="G153" i="1"/>
  <c r="G152" i="1"/>
  <c r="G151" i="1"/>
  <c r="F150" i="1"/>
  <c r="E150" i="1"/>
  <c r="D150" i="1"/>
  <c r="C150" i="1"/>
  <c r="B150" i="1"/>
  <c r="G149" i="1"/>
  <c r="G148" i="1"/>
  <c r="G147" i="1"/>
  <c r="G146" i="1" s="1"/>
  <c r="F146" i="1"/>
  <c r="E146" i="1"/>
  <c r="D146" i="1"/>
  <c r="C146" i="1"/>
  <c r="B146" i="1"/>
  <c r="G145" i="1"/>
  <c r="G144" i="1"/>
  <c r="G143" i="1"/>
  <c r="G142" i="1"/>
  <c r="G137" i="1" s="1"/>
  <c r="G141" i="1"/>
  <c r="G140" i="1"/>
  <c r="G139" i="1"/>
  <c r="G138" i="1"/>
  <c r="F137" i="1"/>
  <c r="E137" i="1"/>
  <c r="D137" i="1"/>
  <c r="C137" i="1"/>
  <c r="B137" i="1"/>
  <c r="G136" i="1"/>
  <c r="G135" i="1"/>
  <c r="G134" i="1"/>
  <c r="G133" i="1" s="1"/>
  <c r="F133" i="1"/>
  <c r="E133" i="1"/>
  <c r="E84" i="1" s="1"/>
  <c r="D133" i="1"/>
  <c r="C133" i="1"/>
  <c r="B133" i="1"/>
  <c r="G132" i="1"/>
  <c r="G131" i="1"/>
  <c r="G130" i="1"/>
  <c r="G129" i="1"/>
  <c r="G128" i="1"/>
  <c r="G123" i="1" s="1"/>
  <c r="G127" i="1"/>
  <c r="G126" i="1"/>
  <c r="G125" i="1"/>
  <c r="G124" i="1"/>
  <c r="F123" i="1"/>
  <c r="E123" i="1"/>
  <c r="D123" i="1"/>
  <c r="C123" i="1"/>
  <c r="B123" i="1"/>
  <c r="G122" i="1"/>
  <c r="G121" i="1"/>
  <c r="G120" i="1"/>
  <c r="G119" i="1"/>
  <c r="G118" i="1"/>
  <c r="G117" i="1"/>
  <c r="G116" i="1"/>
  <c r="G115" i="1"/>
  <c r="G113" i="1" s="1"/>
  <c r="G114" i="1"/>
  <c r="F113" i="1"/>
  <c r="E113" i="1"/>
  <c r="D113" i="1"/>
  <c r="C113" i="1"/>
  <c r="C84" i="1" s="1"/>
  <c r="B113" i="1"/>
  <c r="G112" i="1"/>
  <c r="G111" i="1"/>
  <c r="G110" i="1"/>
  <c r="G109" i="1"/>
  <c r="G108" i="1"/>
  <c r="G107" i="1"/>
  <c r="G106" i="1"/>
  <c r="G105" i="1"/>
  <c r="G104" i="1"/>
  <c r="G103" i="1" s="1"/>
  <c r="F103" i="1"/>
  <c r="E103" i="1"/>
  <c r="D103" i="1"/>
  <c r="C103" i="1"/>
  <c r="B103" i="1"/>
  <c r="G102" i="1"/>
  <c r="G101" i="1"/>
  <c r="G100" i="1"/>
  <c r="G99" i="1"/>
  <c r="G98" i="1"/>
  <c r="G97" i="1"/>
  <c r="G96" i="1"/>
  <c r="G95" i="1"/>
  <c r="G94" i="1"/>
  <c r="G93" i="1" s="1"/>
  <c r="F93" i="1"/>
  <c r="E93" i="1"/>
  <c r="D93" i="1"/>
  <c r="C93" i="1"/>
  <c r="B93" i="1"/>
  <c r="G92" i="1"/>
  <c r="G91" i="1"/>
  <c r="G90" i="1"/>
  <c r="G89" i="1"/>
  <c r="G88" i="1"/>
  <c r="G87" i="1"/>
  <c r="G86" i="1"/>
  <c r="G85" i="1" s="1"/>
  <c r="G84" i="1" s="1"/>
  <c r="F85" i="1"/>
  <c r="F84" i="1" s="1"/>
  <c r="E85" i="1"/>
  <c r="D85" i="1"/>
  <c r="C85" i="1"/>
  <c r="B85" i="1"/>
  <c r="B84" i="1" s="1"/>
  <c r="D84" i="1"/>
  <c r="G82" i="1"/>
  <c r="G81" i="1"/>
  <c r="G80" i="1"/>
  <c r="G79" i="1"/>
  <c r="G78" i="1"/>
  <c r="G77" i="1"/>
  <c r="G76" i="1"/>
  <c r="G75" i="1" s="1"/>
  <c r="F75" i="1"/>
  <c r="E75" i="1"/>
  <c r="D75" i="1"/>
  <c r="C75" i="1"/>
  <c r="B75" i="1"/>
  <c r="G74" i="1"/>
  <c r="G73" i="1"/>
  <c r="G72" i="1"/>
  <c r="G71" i="1" s="1"/>
  <c r="F71" i="1"/>
  <c r="E71" i="1"/>
  <c r="D71" i="1"/>
  <c r="C71" i="1"/>
  <c r="B71" i="1"/>
  <c r="G70" i="1"/>
  <c r="G69" i="1"/>
  <c r="G68" i="1"/>
  <c r="G67" i="1"/>
  <c r="G66" i="1"/>
  <c r="G65" i="1"/>
  <c r="G64" i="1"/>
  <c r="G63" i="1"/>
  <c r="G62" i="1" s="1"/>
  <c r="F62" i="1"/>
  <c r="E62" i="1"/>
  <c r="D62" i="1"/>
  <c r="C62" i="1"/>
  <c r="B62" i="1"/>
  <c r="G61" i="1"/>
  <c r="G60" i="1"/>
  <c r="G59" i="1"/>
  <c r="G58" i="1" s="1"/>
  <c r="F58" i="1"/>
  <c r="E58" i="1"/>
  <c r="D58" i="1"/>
  <c r="C58" i="1"/>
  <c r="B58" i="1"/>
  <c r="G57" i="1"/>
  <c r="G56" i="1"/>
  <c r="G55" i="1"/>
  <c r="G54" i="1"/>
  <c r="G53" i="1"/>
  <c r="G52" i="1"/>
  <c r="G51" i="1"/>
  <c r="G50" i="1"/>
  <c r="G49" i="1"/>
  <c r="G48" i="1" s="1"/>
  <c r="F48" i="1"/>
  <c r="E48" i="1"/>
  <c r="D48" i="1"/>
  <c r="C48" i="1"/>
  <c r="B48" i="1"/>
  <c r="G47" i="1"/>
  <c r="G46" i="1"/>
  <c r="G45" i="1"/>
  <c r="G44" i="1"/>
  <c r="G43" i="1"/>
  <c r="G42" i="1"/>
  <c r="G41" i="1"/>
  <c r="G40" i="1"/>
  <c r="G39" i="1"/>
  <c r="G38" i="1"/>
  <c r="F38" i="1"/>
  <c r="E38" i="1"/>
  <c r="D38" i="1"/>
  <c r="C38" i="1"/>
  <c r="B38" i="1"/>
  <c r="G37" i="1"/>
  <c r="G36" i="1"/>
  <c r="G35" i="1"/>
  <c r="G34" i="1"/>
  <c r="G33" i="1"/>
  <c r="G32" i="1"/>
  <c r="G31" i="1"/>
  <c r="G30" i="1"/>
  <c r="G28" i="1" s="1"/>
  <c r="G29" i="1"/>
  <c r="F28" i="1"/>
  <c r="E28" i="1"/>
  <c r="D28" i="1"/>
  <c r="C28" i="1"/>
  <c r="B28" i="1"/>
  <c r="G27" i="1"/>
  <c r="G26" i="1"/>
  <c r="G25" i="1"/>
  <c r="G24" i="1"/>
  <c r="G23" i="1"/>
  <c r="G22" i="1"/>
  <c r="G21" i="1"/>
  <c r="G20" i="1"/>
  <c r="G19" i="1"/>
  <c r="G18" i="1" s="1"/>
  <c r="F18" i="1"/>
  <c r="E18" i="1"/>
  <c r="D18" i="1"/>
  <c r="C18" i="1"/>
  <c r="B18" i="1"/>
  <c r="G17" i="1"/>
  <c r="G16" i="1"/>
  <c r="G15" i="1"/>
  <c r="G14" i="1"/>
  <c r="G13" i="1"/>
  <c r="G12" i="1"/>
  <c r="G11" i="1"/>
  <c r="G10" i="1" s="1"/>
  <c r="F10" i="1"/>
  <c r="F9" i="1" s="1"/>
  <c r="F159" i="1" s="1"/>
  <c r="E10" i="1"/>
  <c r="E9" i="1" s="1"/>
  <c r="D10" i="1"/>
  <c r="C10" i="1"/>
  <c r="B10" i="1"/>
  <c r="B9" i="1" s="1"/>
  <c r="B159" i="1" s="1"/>
  <c r="D9" i="1"/>
  <c r="D159" i="1" s="1"/>
  <c r="C9" i="1"/>
  <c r="C159" i="1" s="1"/>
  <c r="A5" i="1"/>
  <c r="A2" i="1"/>
  <c r="G9" i="1" l="1"/>
  <c r="G159" i="1" s="1"/>
  <c r="E159" i="1"/>
</calcChain>
</file>

<file path=xl/sharedStrings.xml><?xml version="1.0" encoding="utf-8"?>
<sst xmlns="http://schemas.openxmlformats.org/spreadsheetml/2006/main" count="161" uniqueCount="88">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</sst>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indent="3"/>
    </xf>
    <xf numFmtId="0" fontId="1" fillId="3" borderId="2" xfId="0" applyFont="1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6"/>
    </xf>
    <xf numFmtId="0" fontId="0" fillId="3" borderId="2" xfId="0" applyFill="1" applyBorder="1" applyAlignment="1" applyProtection="1">
      <alignment vertical="center"/>
      <protection locked="0"/>
    </xf>
    <xf numFmtId="0" fontId="0" fillId="3" borderId="2" xfId="0" applyFill="1" applyBorder="1" applyAlignment="1">
      <alignment horizontal="left" vertical="center" indent="9"/>
    </xf>
    <xf numFmtId="0" fontId="0" fillId="3" borderId="2" xfId="0" applyFill="1" applyBorder="1" applyAlignment="1">
      <alignment horizontal="left" vertical="center" indent="3"/>
    </xf>
    <xf numFmtId="0" fontId="0" fillId="3" borderId="2" xfId="0" applyFill="1" applyBorder="1" applyAlignment="1">
      <alignment vertical="center"/>
    </xf>
    <xf numFmtId="0" fontId="1" fillId="3" borderId="2" xfId="0" applyFont="1" applyFill="1" applyBorder="1" applyAlignment="1">
      <alignment horizontal="left" vertical="center" indent="3"/>
    </xf>
    <xf numFmtId="0" fontId="0" fillId="3" borderId="2" xfId="0" applyFill="1" applyBorder="1" applyAlignment="1">
      <alignment horizontal="left" indent="9"/>
    </xf>
    <xf numFmtId="0" fontId="0" fillId="3" borderId="2" xfId="0" applyFill="1" applyBorder="1" applyAlignment="1">
      <alignment horizontal="left" indent="3"/>
    </xf>
    <xf numFmtId="0" fontId="1" fillId="3" borderId="2" xfId="0" applyFont="1" applyFill="1" applyBorder="1" applyAlignment="1">
      <alignment horizontal="left" indent="3"/>
    </xf>
    <xf numFmtId="0" fontId="0" fillId="0" borderId="3" xfId="0" applyBorder="1" applyAlignment="1">
      <alignment vertical="center"/>
    </xf>
    <xf numFmtId="0" fontId="0" fillId="0" borderId="3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entapublica/Desktop/Nueva%20carpeta/DIGITAL/0361_IDF_MYUR_000_2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marzo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9B3CE-640B-452C-ACAC-01A0FDF57A1F}">
  <sheetPr>
    <pageSetUpPr fitToPage="1"/>
  </sheetPr>
  <dimension ref="A1:G160"/>
  <sheetViews>
    <sheetView tabSelected="1" zoomScale="50" zoomScaleNormal="50" workbookViewId="0">
      <selection sqref="A1:G160"/>
    </sheetView>
  </sheetViews>
  <sheetFormatPr baseColWidth="10" defaultRowHeight="14.4" x14ac:dyDescent="0.3"/>
  <cols>
    <col min="1" max="1" width="102.88671875" customWidth="1"/>
    <col min="2" max="6" width="20.6640625" customWidth="1"/>
    <col min="7" max="7" width="17.5546875" customWidth="1"/>
  </cols>
  <sheetData>
    <row r="1" spans="1:7" ht="21" x14ac:dyDescent="0.3">
      <c r="A1" s="17" t="s">
        <v>0</v>
      </c>
      <c r="B1" s="18"/>
      <c r="C1" s="18"/>
      <c r="D1" s="18"/>
      <c r="E1" s="18"/>
      <c r="F1" s="18"/>
      <c r="G1" s="18"/>
    </row>
    <row r="2" spans="1:7" x14ac:dyDescent="0.3">
      <c r="A2" s="19" t="str">
        <f>ENTE_PUBLICO_A</f>
        <v>MUNICIPIO DE YURIRIA, Gobierno del Estado de Guanajuato (a)</v>
      </c>
      <c r="B2" s="19"/>
      <c r="C2" s="19"/>
      <c r="D2" s="19"/>
      <c r="E2" s="19"/>
      <c r="F2" s="19"/>
      <c r="G2" s="19"/>
    </row>
    <row r="3" spans="1:7" x14ac:dyDescent="0.3">
      <c r="A3" s="20" t="s">
        <v>1</v>
      </c>
      <c r="B3" s="20"/>
      <c r="C3" s="20"/>
      <c r="D3" s="20"/>
      <c r="E3" s="20"/>
      <c r="F3" s="20"/>
      <c r="G3" s="20"/>
    </row>
    <row r="4" spans="1:7" x14ac:dyDescent="0.3">
      <c r="A4" s="20" t="s">
        <v>2</v>
      </c>
      <c r="B4" s="20"/>
      <c r="C4" s="20"/>
      <c r="D4" s="20"/>
      <c r="E4" s="20"/>
      <c r="F4" s="20"/>
      <c r="G4" s="20"/>
    </row>
    <row r="5" spans="1:7" x14ac:dyDescent="0.3">
      <c r="A5" s="20" t="str">
        <f>TRIMESTRE</f>
        <v>Del 1 de enero al 30 de marzo de 2022 (b)</v>
      </c>
      <c r="B5" s="20"/>
      <c r="C5" s="20"/>
      <c r="D5" s="20"/>
      <c r="E5" s="20"/>
      <c r="F5" s="20"/>
      <c r="G5" s="20"/>
    </row>
    <row r="6" spans="1:7" x14ac:dyDescent="0.3">
      <c r="A6" s="21" t="s">
        <v>3</v>
      </c>
      <c r="B6" s="21"/>
      <c r="C6" s="21"/>
      <c r="D6" s="21"/>
      <c r="E6" s="21"/>
      <c r="F6" s="21"/>
      <c r="G6" s="21"/>
    </row>
    <row r="7" spans="1:7" x14ac:dyDescent="0.3">
      <c r="A7" s="15" t="s">
        <v>4</v>
      </c>
      <c r="B7" s="15" t="s">
        <v>5</v>
      </c>
      <c r="C7" s="15"/>
      <c r="D7" s="15"/>
      <c r="E7" s="15"/>
      <c r="F7" s="15"/>
      <c r="G7" s="16" t="s">
        <v>6</v>
      </c>
    </row>
    <row r="8" spans="1:7" ht="28.8" x14ac:dyDescent="0.3">
      <c r="A8" s="15"/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15"/>
    </row>
    <row r="9" spans="1:7" x14ac:dyDescent="0.3">
      <c r="A9" s="2" t="s">
        <v>12</v>
      </c>
      <c r="B9" s="3">
        <f>SUM(B10,B18,B28,B38,B48,B58,B62,B71,B75)</f>
        <v>156168050.70000005</v>
      </c>
      <c r="C9" s="3">
        <f t="shared" ref="C9:G9" si="0">SUM(C10,C18,C28,C38,C48,C58,C62,C71,C75)</f>
        <v>10892924.209999999</v>
      </c>
      <c r="D9" s="3">
        <f t="shared" si="0"/>
        <v>167060974.91000003</v>
      </c>
      <c r="E9" s="3">
        <f t="shared" si="0"/>
        <v>44942139.810000002</v>
      </c>
      <c r="F9" s="3">
        <f t="shared" si="0"/>
        <v>44190030.010000005</v>
      </c>
      <c r="G9" s="3">
        <f t="shared" si="0"/>
        <v>122118835.09999999</v>
      </c>
    </row>
    <row r="10" spans="1:7" x14ac:dyDescent="0.3">
      <c r="A10" s="4" t="s">
        <v>13</v>
      </c>
      <c r="B10" s="5">
        <f>SUM(B11:B17)</f>
        <v>77322885.909999996</v>
      </c>
      <c r="C10" s="5">
        <f t="shared" ref="C10:F10" si="1">SUM(C11:C17)</f>
        <v>2904900.5199999968</v>
      </c>
      <c r="D10" s="5">
        <f t="shared" si="1"/>
        <v>80227786.429999992</v>
      </c>
      <c r="E10" s="5">
        <f t="shared" si="1"/>
        <v>21954592.07</v>
      </c>
      <c r="F10" s="5">
        <f t="shared" si="1"/>
        <v>21934397.060000002</v>
      </c>
      <c r="G10" s="5">
        <f>SUM(G11:G17)</f>
        <v>58273194.359999999</v>
      </c>
    </row>
    <row r="11" spans="1:7" x14ac:dyDescent="0.3">
      <c r="A11" s="6" t="s">
        <v>14</v>
      </c>
      <c r="B11" s="5">
        <v>41212225.710000001</v>
      </c>
      <c r="C11" s="5">
        <v>739976.3599999994</v>
      </c>
      <c r="D11" s="5">
        <v>41952202.07</v>
      </c>
      <c r="E11" s="5">
        <v>9021988.5299999993</v>
      </c>
      <c r="F11" s="5">
        <v>9021988.5299999993</v>
      </c>
      <c r="G11" s="5">
        <f>D11-E11</f>
        <v>32930213.539999999</v>
      </c>
    </row>
    <row r="12" spans="1:7" x14ac:dyDescent="0.3">
      <c r="A12" s="6" t="s">
        <v>15</v>
      </c>
      <c r="B12" s="5">
        <v>2233698.73</v>
      </c>
      <c r="C12" s="5">
        <v>13301.299999999814</v>
      </c>
      <c r="D12" s="5">
        <v>2247000.0299999998</v>
      </c>
      <c r="E12" s="5">
        <v>584100.43000000005</v>
      </c>
      <c r="F12" s="5">
        <v>584100.43000000005</v>
      </c>
      <c r="G12" s="5">
        <f>D12-E12</f>
        <v>1662899.5999999996</v>
      </c>
    </row>
    <row r="13" spans="1:7" x14ac:dyDescent="0.3">
      <c r="A13" s="6" t="s">
        <v>16</v>
      </c>
      <c r="B13" s="5">
        <v>9219647.0600000005</v>
      </c>
      <c r="C13" s="5">
        <v>1732061.6399999987</v>
      </c>
      <c r="D13" s="5">
        <v>10951708.699999999</v>
      </c>
      <c r="E13" s="5">
        <v>1496738.38</v>
      </c>
      <c r="F13" s="5">
        <v>1496738.38</v>
      </c>
      <c r="G13" s="5">
        <f t="shared" ref="G13:G17" si="2">D13-E13</f>
        <v>9454970.3200000003</v>
      </c>
    </row>
    <row r="14" spans="1:7" x14ac:dyDescent="0.3">
      <c r="A14" s="6" t="s">
        <v>17</v>
      </c>
      <c r="B14" s="5">
        <v>25000</v>
      </c>
      <c r="C14" s="5">
        <v>0</v>
      </c>
      <c r="D14" s="5">
        <v>25000</v>
      </c>
      <c r="E14" s="5">
        <v>0</v>
      </c>
      <c r="F14" s="5">
        <v>0</v>
      </c>
      <c r="G14" s="5">
        <f t="shared" si="2"/>
        <v>25000</v>
      </c>
    </row>
    <row r="15" spans="1:7" x14ac:dyDescent="0.3">
      <c r="A15" s="6" t="s">
        <v>18</v>
      </c>
      <c r="B15" s="5">
        <v>24632314.41</v>
      </c>
      <c r="C15" s="5">
        <v>419561.21999999881</v>
      </c>
      <c r="D15" s="5">
        <v>25051875.629999999</v>
      </c>
      <c r="E15" s="5">
        <v>10851764.73</v>
      </c>
      <c r="F15" s="5">
        <v>10831569.720000001</v>
      </c>
      <c r="G15" s="5">
        <f t="shared" si="2"/>
        <v>14200110.899999999</v>
      </c>
    </row>
    <row r="16" spans="1:7" x14ac:dyDescent="0.3">
      <c r="A16" s="6" t="s">
        <v>19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f t="shared" si="2"/>
        <v>0</v>
      </c>
    </row>
    <row r="17" spans="1:7" x14ac:dyDescent="0.3">
      <c r="A17" s="6" t="s">
        <v>20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f t="shared" si="2"/>
        <v>0</v>
      </c>
    </row>
    <row r="18" spans="1:7" x14ac:dyDescent="0.3">
      <c r="A18" s="4" t="s">
        <v>21</v>
      </c>
      <c r="B18" s="5">
        <f>SUM(B19:B27)</f>
        <v>26894248.43</v>
      </c>
      <c r="C18" s="5">
        <f t="shared" ref="C18:F18" si="3">SUM(C19:C27)</f>
        <v>-5125135.3299999991</v>
      </c>
      <c r="D18" s="5">
        <f t="shared" si="3"/>
        <v>21769113.099999998</v>
      </c>
      <c r="E18" s="5">
        <f t="shared" si="3"/>
        <v>6110095.4299999997</v>
      </c>
      <c r="F18" s="5">
        <f t="shared" si="3"/>
        <v>6070854.9999999991</v>
      </c>
      <c r="G18" s="5">
        <f>SUM(G19:G27)</f>
        <v>15659017.670000002</v>
      </c>
    </row>
    <row r="19" spans="1:7" x14ac:dyDescent="0.3">
      <c r="A19" s="6" t="s">
        <v>22</v>
      </c>
      <c r="B19" s="5">
        <v>3265577.51</v>
      </c>
      <c r="C19" s="5">
        <v>-19500</v>
      </c>
      <c r="D19" s="5">
        <v>3246077.51</v>
      </c>
      <c r="E19" s="5">
        <v>314600.15000000002</v>
      </c>
      <c r="F19" s="5">
        <v>314240.15000000002</v>
      </c>
      <c r="G19" s="5">
        <f>D19-E19</f>
        <v>2931477.36</v>
      </c>
    </row>
    <row r="20" spans="1:7" x14ac:dyDescent="0.3">
      <c r="A20" s="6" t="s">
        <v>23</v>
      </c>
      <c r="B20" s="5">
        <v>346216.24</v>
      </c>
      <c r="C20" s="5">
        <v>82940</v>
      </c>
      <c r="D20" s="5">
        <v>429156.24</v>
      </c>
      <c r="E20" s="5">
        <v>41438.6</v>
      </c>
      <c r="F20" s="5">
        <v>41438.6</v>
      </c>
      <c r="G20" s="5">
        <f t="shared" ref="G20:G27" si="4">D20-E20</f>
        <v>387717.64</v>
      </c>
    </row>
    <row r="21" spans="1:7" x14ac:dyDescent="0.3">
      <c r="A21" s="6" t="s">
        <v>24</v>
      </c>
      <c r="B21" s="5">
        <v>22700</v>
      </c>
      <c r="C21" s="5">
        <v>22000</v>
      </c>
      <c r="D21" s="5">
        <v>44700</v>
      </c>
      <c r="E21" s="5">
        <v>18450</v>
      </c>
      <c r="F21" s="5">
        <v>18450</v>
      </c>
      <c r="G21" s="5">
        <f t="shared" si="4"/>
        <v>26250</v>
      </c>
    </row>
    <row r="22" spans="1:7" x14ac:dyDescent="0.3">
      <c r="A22" s="6" t="s">
        <v>25</v>
      </c>
      <c r="B22" s="5">
        <v>11279488.390000001</v>
      </c>
      <c r="C22" s="5">
        <v>-5003584.1700000009</v>
      </c>
      <c r="D22" s="5">
        <v>6275904.2199999997</v>
      </c>
      <c r="E22" s="5">
        <v>2723234.71</v>
      </c>
      <c r="F22" s="5">
        <v>2702642.71</v>
      </c>
      <c r="G22" s="5">
        <f t="shared" si="4"/>
        <v>3552669.51</v>
      </c>
    </row>
    <row r="23" spans="1:7" x14ac:dyDescent="0.3">
      <c r="A23" s="6" t="s">
        <v>26</v>
      </c>
      <c r="B23" s="5">
        <v>730691.62</v>
      </c>
      <c r="C23" s="5">
        <v>35000</v>
      </c>
      <c r="D23" s="5">
        <v>765691.62</v>
      </c>
      <c r="E23" s="5">
        <v>243105.03</v>
      </c>
      <c r="F23" s="5">
        <v>243105.03</v>
      </c>
      <c r="G23" s="5">
        <f t="shared" si="4"/>
        <v>522586.58999999997</v>
      </c>
    </row>
    <row r="24" spans="1:7" x14ac:dyDescent="0.3">
      <c r="A24" s="6" t="s">
        <v>27</v>
      </c>
      <c r="B24" s="5">
        <v>8943703.8699999992</v>
      </c>
      <c r="C24" s="5">
        <v>-318439.15999999829</v>
      </c>
      <c r="D24" s="5">
        <v>8625264.7100000009</v>
      </c>
      <c r="E24" s="5">
        <v>2117802.9300000002</v>
      </c>
      <c r="F24" s="5">
        <v>2116132.5299999998</v>
      </c>
      <c r="G24" s="5">
        <f t="shared" si="4"/>
        <v>6507461.7800000012</v>
      </c>
    </row>
    <row r="25" spans="1:7" x14ac:dyDescent="0.3">
      <c r="A25" s="6" t="s">
        <v>28</v>
      </c>
      <c r="B25" s="5">
        <v>680641.53</v>
      </c>
      <c r="C25" s="5">
        <v>68448</v>
      </c>
      <c r="D25" s="5">
        <v>749089.53</v>
      </c>
      <c r="E25" s="5">
        <v>157702.79999999999</v>
      </c>
      <c r="F25" s="5">
        <v>157702.79999999999</v>
      </c>
      <c r="G25" s="5">
        <f t="shared" si="4"/>
        <v>591386.73</v>
      </c>
    </row>
    <row r="26" spans="1:7" x14ac:dyDescent="0.3">
      <c r="A26" s="6" t="s">
        <v>29</v>
      </c>
      <c r="B26" s="5"/>
      <c r="C26" s="5"/>
      <c r="D26" s="5"/>
      <c r="E26" s="5"/>
      <c r="F26" s="5"/>
      <c r="G26" s="5">
        <f t="shared" si="4"/>
        <v>0</v>
      </c>
    </row>
    <row r="27" spans="1:7" x14ac:dyDescent="0.3">
      <c r="A27" s="6" t="s">
        <v>30</v>
      </c>
      <c r="B27" s="5">
        <v>1625229.27</v>
      </c>
      <c r="C27" s="5">
        <v>8000</v>
      </c>
      <c r="D27" s="5">
        <v>1633229.27</v>
      </c>
      <c r="E27" s="5">
        <v>493761.21</v>
      </c>
      <c r="F27" s="5">
        <v>477143.18</v>
      </c>
      <c r="G27" s="5">
        <f t="shared" si="4"/>
        <v>1139468.06</v>
      </c>
    </row>
    <row r="28" spans="1:7" x14ac:dyDescent="0.3">
      <c r="A28" s="4" t="s">
        <v>31</v>
      </c>
      <c r="B28" s="5">
        <f>SUM(B29:B37)</f>
        <v>21087063.270000003</v>
      </c>
      <c r="C28" s="5">
        <f t="shared" ref="C28:G28" si="5">SUM(C29:C37)</f>
        <v>10361737.66</v>
      </c>
      <c r="D28" s="5">
        <f t="shared" si="5"/>
        <v>31448800.929999996</v>
      </c>
      <c r="E28" s="5">
        <f t="shared" si="5"/>
        <v>8641121.709999999</v>
      </c>
      <c r="F28" s="5">
        <f t="shared" si="5"/>
        <v>7948447.3499999996</v>
      </c>
      <c r="G28" s="5">
        <f t="shared" si="5"/>
        <v>22807679.219999999</v>
      </c>
    </row>
    <row r="29" spans="1:7" x14ac:dyDescent="0.3">
      <c r="A29" s="6" t="s">
        <v>32</v>
      </c>
      <c r="B29" s="5">
        <v>3198899.24</v>
      </c>
      <c r="C29" s="5">
        <v>8897640.4399999995</v>
      </c>
      <c r="D29" s="5">
        <v>12096539.68</v>
      </c>
      <c r="E29" s="5">
        <v>1188609.3400000001</v>
      </c>
      <c r="F29" s="5">
        <v>654595.78</v>
      </c>
      <c r="G29" s="5">
        <f>D29-E29</f>
        <v>10907930.34</v>
      </c>
    </row>
    <row r="30" spans="1:7" x14ac:dyDescent="0.3">
      <c r="A30" s="6" t="s">
        <v>33</v>
      </c>
      <c r="B30" s="5">
        <v>3384486.56</v>
      </c>
      <c r="C30" s="5">
        <v>580977.21999999974</v>
      </c>
      <c r="D30" s="5">
        <v>3965463.78</v>
      </c>
      <c r="E30" s="5">
        <v>1140318.3899999999</v>
      </c>
      <c r="F30" s="5">
        <v>1140318.3899999999</v>
      </c>
      <c r="G30" s="5">
        <f t="shared" ref="G30:G37" si="6">D30-E30</f>
        <v>2825145.3899999997</v>
      </c>
    </row>
    <row r="31" spans="1:7" x14ac:dyDescent="0.3">
      <c r="A31" s="6" t="s">
        <v>34</v>
      </c>
      <c r="B31" s="5">
        <v>1548703.87</v>
      </c>
      <c r="C31" s="5">
        <v>13000</v>
      </c>
      <c r="D31" s="5">
        <v>1561703.87</v>
      </c>
      <c r="E31" s="5">
        <v>779463.4</v>
      </c>
      <c r="F31" s="5">
        <v>704463.4</v>
      </c>
      <c r="G31" s="5">
        <f t="shared" si="6"/>
        <v>782240.47000000009</v>
      </c>
    </row>
    <row r="32" spans="1:7" x14ac:dyDescent="0.3">
      <c r="A32" s="6" t="s">
        <v>35</v>
      </c>
      <c r="B32" s="5">
        <v>70000</v>
      </c>
      <c r="C32" s="5">
        <v>0</v>
      </c>
      <c r="D32" s="5">
        <v>70000</v>
      </c>
      <c r="E32" s="5">
        <v>5260.8</v>
      </c>
      <c r="F32" s="5">
        <v>5260.8</v>
      </c>
      <c r="G32" s="5">
        <f t="shared" si="6"/>
        <v>64739.199999999997</v>
      </c>
    </row>
    <row r="33" spans="1:7" x14ac:dyDescent="0.3">
      <c r="A33" s="6" t="s">
        <v>36</v>
      </c>
      <c r="B33" s="5">
        <v>948638.88</v>
      </c>
      <c r="C33" s="5">
        <v>605119.99999999988</v>
      </c>
      <c r="D33" s="5">
        <v>1553758.88</v>
      </c>
      <c r="E33" s="5">
        <v>688924.61</v>
      </c>
      <c r="F33" s="5">
        <v>683263.81</v>
      </c>
      <c r="G33" s="5">
        <f t="shared" si="6"/>
        <v>864834.2699999999</v>
      </c>
    </row>
    <row r="34" spans="1:7" x14ac:dyDescent="0.3">
      <c r="A34" s="6" t="s">
        <v>37</v>
      </c>
      <c r="B34" s="5">
        <v>1152753.4099999999</v>
      </c>
      <c r="C34" s="5">
        <v>72000</v>
      </c>
      <c r="D34" s="5">
        <v>1224753.4099999999</v>
      </c>
      <c r="E34" s="5">
        <v>289897.2</v>
      </c>
      <c r="F34" s="5">
        <v>211897.2</v>
      </c>
      <c r="G34" s="5">
        <f t="shared" si="6"/>
        <v>934856.21</v>
      </c>
    </row>
    <row r="35" spans="1:7" x14ac:dyDescent="0.3">
      <c r="A35" s="6" t="s">
        <v>38</v>
      </c>
      <c r="B35" s="5">
        <v>203723.4</v>
      </c>
      <c r="C35" s="5">
        <v>45500</v>
      </c>
      <c r="D35" s="5">
        <v>249223.4</v>
      </c>
      <c r="E35" s="5">
        <v>5414.2</v>
      </c>
      <c r="F35" s="5">
        <v>5414.2</v>
      </c>
      <c r="G35" s="5">
        <f t="shared" si="6"/>
        <v>243809.19999999998</v>
      </c>
    </row>
    <row r="36" spans="1:7" x14ac:dyDescent="0.3">
      <c r="A36" s="6" t="s">
        <v>39</v>
      </c>
      <c r="B36" s="5">
        <v>7973857.9100000001</v>
      </c>
      <c r="C36" s="5">
        <v>147500</v>
      </c>
      <c r="D36" s="5">
        <v>8121357.9100000001</v>
      </c>
      <c r="E36" s="5">
        <v>4008210.28</v>
      </c>
      <c r="F36" s="5">
        <v>4008210.28</v>
      </c>
      <c r="G36" s="5">
        <f t="shared" si="6"/>
        <v>4113147.6300000004</v>
      </c>
    </row>
    <row r="37" spans="1:7" x14ac:dyDescent="0.3">
      <c r="A37" s="6" t="s">
        <v>40</v>
      </c>
      <c r="B37" s="5">
        <v>2606000</v>
      </c>
      <c r="C37" s="5">
        <v>0</v>
      </c>
      <c r="D37" s="5">
        <v>2606000</v>
      </c>
      <c r="E37" s="5">
        <v>535023.49</v>
      </c>
      <c r="F37" s="5">
        <v>535023.49</v>
      </c>
      <c r="G37" s="5">
        <f t="shared" si="6"/>
        <v>2070976.51</v>
      </c>
    </row>
    <row r="38" spans="1:7" x14ac:dyDescent="0.3">
      <c r="A38" s="4" t="s">
        <v>41</v>
      </c>
      <c r="B38" s="5">
        <f>SUM(B39:B47)</f>
        <v>15661194.300000001</v>
      </c>
      <c r="C38" s="5">
        <f t="shared" ref="C38:G38" si="7">SUM(C39:C47)</f>
        <v>1326550</v>
      </c>
      <c r="D38" s="5">
        <f t="shared" si="7"/>
        <v>16987744.300000001</v>
      </c>
      <c r="E38" s="5">
        <f t="shared" si="7"/>
        <v>3650556.56</v>
      </c>
      <c r="F38" s="5">
        <f t="shared" si="7"/>
        <v>3650556.56</v>
      </c>
      <c r="G38" s="5">
        <f t="shared" si="7"/>
        <v>13337187.739999998</v>
      </c>
    </row>
    <row r="39" spans="1:7" x14ac:dyDescent="0.3">
      <c r="A39" s="6" t="s">
        <v>42</v>
      </c>
      <c r="B39" s="5">
        <v>10135000</v>
      </c>
      <c r="C39" s="5">
        <v>0</v>
      </c>
      <c r="D39" s="5">
        <v>10135000</v>
      </c>
      <c r="E39" s="5">
        <v>2190000</v>
      </c>
      <c r="F39" s="5">
        <v>2190000</v>
      </c>
      <c r="G39" s="5">
        <f>D39-E39</f>
        <v>7945000</v>
      </c>
    </row>
    <row r="40" spans="1:7" x14ac:dyDescent="0.3">
      <c r="A40" s="6" t="s">
        <v>43</v>
      </c>
      <c r="B40" s="5"/>
      <c r="C40" s="5"/>
      <c r="D40" s="5"/>
      <c r="E40" s="5"/>
      <c r="F40" s="5"/>
      <c r="G40" s="5">
        <f t="shared" ref="G40:G47" si="8">D40-E40</f>
        <v>0</v>
      </c>
    </row>
    <row r="41" spans="1:7" x14ac:dyDescent="0.3">
      <c r="A41" s="6" t="s">
        <v>44</v>
      </c>
      <c r="B41" s="5">
        <v>0</v>
      </c>
      <c r="C41" s="5">
        <v>1278550</v>
      </c>
      <c r="D41" s="5">
        <v>1278550</v>
      </c>
      <c r="E41" s="5">
        <v>131599.99</v>
      </c>
      <c r="F41" s="5">
        <v>131599.99</v>
      </c>
      <c r="G41" s="5">
        <f t="shared" si="8"/>
        <v>1146950.01</v>
      </c>
    </row>
    <row r="42" spans="1:7" x14ac:dyDescent="0.3">
      <c r="A42" s="6" t="s">
        <v>45</v>
      </c>
      <c r="B42" s="5">
        <v>2525000</v>
      </c>
      <c r="C42" s="5">
        <v>48000</v>
      </c>
      <c r="D42" s="5">
        <v>2573000</v>
      </c>
      <c r="E42" s="5">
        <v>677640.82</v>
      </c>
      <c r="F42" s="5">
        <v>677640.82</v>
      </c>
      <c r="G42" s="5">
        <f t="shared" si="8"/>
        <v>1895359.1800000002</v>
      </c>
    </row>
    <row r="43" spans="1:7" x14ac:dyDescent="0.3">
      <c r="A43" s="6" t="s">
        <v>46</v>
      </c>
      <c r="B43" s="5">
        <v>3001194.3</v>
      </c>
      <c r="C43" s="5">
        <v>0</v>
      </c>
      <c r="D43" s="5">
        <v>3001194.3</v>
      </c>
      <c r="E43" s="5">
        <v>651315.75</v>
      </c>
      <c r="F43" s="5">
        <v>651315.75</v>
      </c>
      <c r="G43" s="5">
        <f t="shared" si="8"/>
        <v>2349878.5499999998</v>
      </c>
    </row>
    <row r="44" spans="1:7" x14ac:dyDescent="0.3">
      <c r="A44" s="6" t="s">
        <v>47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f t="shared" si="8"/>
        <v>0</v>
      </c>
    </row>
    <row r="45" spans="1:7" x14ac:dyDescent="0.3">
      <c r="A45" s="6" t="s">
        <v>48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f t="shared" si="8"/>
        <v>0</v>
      </c>
    </row>
    <row r="46" spans="1:7" x14ac:dyDescent="0.3">
      <c r="A46" s="6" t="s">
        <v>49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f t="shared" si="8"/>
        <v>0</v>
      </c>
    </row>
    <row r="47" spans="1:7" x14ac:dyDescent="0.3">
      <c r="A47" s="6" t="s">
        <v>50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f t="shared" si="8"/>
        <v>0</v>
      </c>
    </row>
    <row r="48" spans="1:7" x14ac:dyDescent="0.3">
      <c r="A48" s="4" t="s">
        <v>51</v>
      </c>
      <c r="B48" s="5">
        <f>SUM(B49:B57)</f>
        <v>1581122.28</v>
      </c>
      <c r="C48" s="5">
        <f t="shared" ref="C48:G48" si="9">SUM(C49:C57)</f>
        <v>1105800</v>
      </c>
      <c r="D48" s="5">
        <f t="shared" si="9"/>
        <v>2686922.2800000003</v>
      </c>
      <c r="E48" s="5">
        <f t="shared" si="9"/>
        <v>1259209.3799999999</v>
      </c>
      <c r="F48" s="5">
        <f t="shared" si="9"/>
        <v>1259209.3799999999</v>
      </c>
      <c r="G48" s="5">
        <f t="shared" si="9"/>
        <v>1427712.9</v>
      </c>
    </row>
    <row r="49" spans="1:7" x14ac:dyDescent="0.3">
      <c r="A49" s="6" t="s">
        <v>52</v>
      </c>
      <c r="B49" s="5">
        <v>86000.01</v>
      </c>
      <c r="C49" s="5">
        <v>30000</v>
      </c>
      <c r="D49" s="5">
        <v>116000.01</v>
      </c>
      <c r="E49" s="5">
        <v>0</v>
      </c>
      <c r="F49" s="5">
        <v>0</v>
      </c>
      <c r="G49" s="5">
        <f>D49-E49</f>
        <v>116000.01</v>
      </c>
    </row>
    <row r="50" spans="1:7" x14ac:dyDescent="0.3">
      <c r="A50" s="6" t="s">
        <v>53</v>
      </c>
      <c r="B50" s="5">
        <v>0</v>
      </c>
      <c r="C50" s="5">
        <v>35000</v>
      </c>
      <c r="D50" s="5">
        <v>35000</v>
      </c>
      <c r="E50" s="5">
        <v>0</v>
      </c>
      <c r="F50" s="5">
        <v>0</v>
      </c>
      <c r="G50" s="5">
        <f t="shared" ref="G50:G57" si="10">D50-E50</f>
        <v>35000</v>
      </c>
    </row>
    <row r="51" spans="1:7" x14ac:dyDescent="0.3">
      <c r="A51" s="6" t="s">
        <v>54</v>
      </c>
      <c r="B51" s="5"/>
      <c r="C51" s="5"/>
      <c r="D51" s="5"/>
      <c r="E51" s="5"/>
      <c r="F51" s="5"/>
      <c r="G51" s="5">
        <f t="shared" si="10"/>
        <v>0</v>
      </c>
    </row>
    <row r="52" spans="1:7" x14ac:dyDescent="0.3">
      <c r="A52" s="6" t="s">
        <v>55</v>
      </c>
      <c r="B52" s="5">
        <v>1030000</v>
      </c>
      <c r="C52" s="5">
        <v>273800</v>
      </c>
      <c r="D52" s="5">
        <v>1303800</v>
      </c>
      <c r="E52" s="5">
        <v>636000</v>
      </c>
      <c r="F52" s="5">
        <v>636000</v>
      </c>
      <c r="G52" s="5">
        <f t="shared" si="10"/>
        <v>667800</v>
      </c>
    </row>
    <row r="53" spans="1:7" x14ac:dyDescent="0.3">
      <c r="A53" s="6" t="s">
        <v>56</v>
      </c>
      <c r="B53" s="5"/>
      <c r="C53" s="5"/>
      <c r="D53" s="5"/>
      <c r="E53" s="5"/>
      <c r="F53" s="5"/>
      <c r="G53" s="5">
        <f t="shared" si="10"/>
        <v>0</v>
      </c>
    </row>
    <row r="54" spans="1:7" x14ac:dyDescent="0.3">
      <c r="A54" s="6" t="s">
        <v>57</v>
      </c>
      <c r="B54" s="5">
        <v>427242.27</v>
      </c>
      <c r="C54" s="5">
        <v>767000</v>
      </c>
      <c r="D54" s="5">
        <v>1194242.27</v>
      </c>
      <c r="E54" s="5">
        <v>623209.38</v>
      </c>
      <c r="F54" s="5">
        <v>623209.38</v>
      </c>
      <c r="G54" s="5">
        <f t="shared" si="10"/>
        <v>571032.89</v>
      </c>
    </row>
    <row r="55" spans="1:7" x14ac:dyDescent="0.3">
      <c r="A55" s="6" t="s">
        <v>58</v>
      </c>
      <c r="B55" s="5"/>
      <c r="C55" s="5"/>
      <c r="D55" s="5"/>
      <c r="E55" s="5"/>
      <c r="F55" s="5"/>
      <c r="G55" s="5">
        <f t="shared" si="10"/>
        <v>0</v>
      </c>
    </row>
    <row r="56" spans="1:7" x14ac:dyDescent="0.3">
      <c r="A56" s="6" t="s">
        <v>59</v>
      </c>
      <c r="B56" s="5"/>
      <c r="C56" s="5"/>
      <c r="D56" s="5"/>
      <c r="E56" s="5"/>
      <c r="F56" s="5"/>
      <c r="G56" s="5">
        <f t="shared" si="10"/>
        <v>0</v>
      </c>
    </row>
    <row r="57" spans="1:7" x14ac:dyDescent="0.3">
      <c r="A57" s="6" t="s">
        <v>60</v>
      </c>
      <c r="B57" s="5">
        <v>37880</v>
      </c>
      <c r="C57" s="5">
        <v>0</v>
      </c>
      <c r="D57" s="5">
        <v>37880</v>
      </c>
      <c r="E57" s="5">
        <v>0</v>
      </c>
      <c r="F57" s="5">
        <v>0</v>
      </c>
      <c r="G57" s="5">
        <f t="shared" si="10"/>
        <v>37880</v>
      </c>
    </row>
    <row r="58" spans="1:7" x14ac:dyDescent="0.3">
      <c r="A58" s="4" t="s">
        <v>61</v>
      </c>
      <c r="B58" s="5">
        <f>SUM(B59:B61)</f>
        <v>2406264</v>
      </c>
      <c r="C58" s="5">
        <f t="shared" ref="C58:G58" si="11">SUM(C59:C61)</f>
        <v>768787.21</v>
      </c>
      <c r="D58" s="5">
        <f t="shared" si="11"/>
        <v>3175051.21</v>
      </c>
      <c r="E58" s="5">
        <f t="shared" si="11"/>
        <v>287983.83</v>
      </c>
      <c r="F58" s="5">
        <f t="shared" si="11"/>
        <v>287983.83</v>
      </c>
      <c r="G58" s="5">
        <f t="shared" si="11"/>
        <v>2887067.38</v>
      </c>
    </row>
    <row r="59" spans="1:7" x14ac:dyDescent="0.3">
      <c r="A59" s="6" t="s">
        <v>62</v>
      </c>
      <c r="B59" s="5">
        <v>2091000</v>
      </c>
      <c r="C59" s="5">
        <v>768787.21</v>
      </c>
      <c r="D59" s="5">
        <v>2859787.21</v>
      </c>
      <c r="E59" s="5">
        <v>287983.83</v>
      </c>
      <c r="F59" s="5">
        <v>287983.83</v>
      </c>
      <c r="G59" s="5">
        <f>D59-E59</f>
        <v>2571803.38</v>
      </c>
    </row>
    <row r="60" spans="1:7" x14ac:dyDescent="0.3">
      <c r="A60" s="6" t="s">
        <v>63</v>
      </c>
      <c r="B60" s="5">
        <v>315264</v>
      </c>
      <c r="C60" s="5">
        <v>0</v>
      </c>
      <c r="D60" s="5">
        <v>315264</v>
      </c>
      <c r="E60" s="5">
        <v>0</v>
      </c>
      <c r="F60" s="5">
        <v>0</v>
      </c>
      <c r="G60" s="5">
        <f t="shared" ref="G60:G61" si="12">D60-E60</f>
        <v>315264</v>
      </c>
    </row>
    <row r="61" spans="1:7" x14ac:dyDescent="0.3">
      <c r="A61" s="6" t="s">
        <v>64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f t="shared" si="12"/>
        <v>0</v>
      </c>
    </row>
    <row r="62" spans="1:7" x14ac:dyDescent="0.3">
      <c r="A62" s="4" t="s">
        <v>65</v>
      </c>
      <c r="B62" s="5">
        <f>SUM(B63:B67,B69:B70)</f>
        <v>266506.87</v>
      </c>
      <c r="C62" s="5">
        <f t="shared" ref="C62:G62" si="13">SUM(C63:C67,C69:C70)</f>
        <v>-249715.85</v>
      </c>
      <c r="D62" s="5">
        <f t="shared" si="13"/>
        <v>16791.02</v>
      </c>
      <c r="E62" s="5">
        <f t="shared" si="13"/>
        <v>0</v>
      </c>
      <c r="F62" s="5">
        <f t="shared" si="13"/>
        <v>0</v>
      </c>
      <c r="G62" s="5">
        <f t="shared" si="13"/>
        <v>16791.02</v>
      </c>
    </row>
    <row r="63" spans="1:7" x14ac:dyDescent="0.3">
      <c r="A63" s="6" t="s">
        <v>66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f>D63-E63</f>
        <v>0</v>
      </c>
    </row>
    <row r="64" spans="1:7" x14ac:dyDescent="0.3">
      <c r="A64" s="6" t="s">
        <v>67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f t="shared" ref="G64:G70" si="14">D64-E64</f>
        <v>0</v>
      </c>
    </row>
    <row r="65" spans="1:7" x14ac:dyDescent="0.3">
      <c r="A65" s="6" t="s">
        <v>68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f t="shared" si="14"/>
        <v>0</v>
      </c>
    </row>
    <row r="66" spans="1:7" x14ac:dyDescent="0.3">
      <c r="A66" s="6" t="s">
        <v>69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f t="shared" si="14"/>
        <v>0</v>
      </c>
    </row>
    <row r="67" spans="1:7" x14ac:dyDescent="0.3">
      <c r="A67" s="6" t="s">
        <v>70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f t="shared" si="14"/>
        <v>0</v>
      </c>
    </row>
    <row r="68" spans="1:7" x14ac:dyDescent="0.3">
      <c r="A68" s="6" t="s">
        <v>71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f t="shared" si="14"/>
        <v>0</v>
      </c>
    </row>
    <row r="69" spans="1:7" x14ac:dyDescent="0.3">
      <c r="A69" s="6" t="s">
        <v>72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f t="shared" si="14"/>
        <v>0</v>
      </c>
    </row>
    <row r="70" spans="1:7" x14ac:dyDescent="0.3">
      <c r="A70" s="6" t="s">
        <v>73</v>
      </c>
      <c r="B70" s="5">
        <v>266506.87</v>
      </c>
      <c r="C70" s="5">
        <v>-249715.85</v>
      </c>
      <c r="D70" s="5">
        <v>16791.02</v>
      </c>
      <c r="E70" s="5">
        <v>0</v>
      </c>
      <c r="F70" s="5">
        <v>0</v>
      </c>
      <c r="G70" s="5">
        <f t="shared" si="14"/>
        <v>16791.02</v>
      </c>
    </row>
    <row r="71" spans="1:7" x14ac:dyDescent="0.3">
      <c r="A71" s="4" t="s">
        <v>74</v>
      </c>
      <c r="B71" s="5">
        <f>SUM(B72:B74)</f>
        <v>400000</v>
      </c>
      <c r="C71" s="5">
        <f t="shared" ref="C71:G71" si="15">SUM(C72:C74)</f>
        <v>-200000</v>
      </c>
      <c r="D71" s="5">
        <f t="shared" si="15"/>
        <v>200000</v>
      </c>
      <c r="E71" s="5">
        <f t="shared" si="15"/>
        <v>0</v>
      </c>
      <c r="F71" s="5">
        <f t="shared" si="15"/>
        <v>0</v>
      </c>
      <c r="G71" s="5">
        <f t="shared" si="15"/>
        <v>200000</v>
      </c>
    </row>
    <row r="72" spans="1:7" x14ac:dyDescent="0.3">
      <c r="A72" s="6" t="s">
        <v>75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f>D72-E72</f>
        <v>0</v>
      </c>
    </row>
    <row r="73" spans="1:7" x14ac:dyDescent="0.3">
      <c r="A73" s="6" t="s">
        <v>76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f t="shared" ref="G73:G74" si="16">D73-E73</f>
        <v>0</v>
      </c>
    </row>
    <row r="74" spans="1:7" x14ac:dyDescent="0.3">
      <c r="A74" s="6" t="s">
        <v>77</v>
      </c>
      <c r="B74" s="5">
        <v>400000</v>
      </c>
      <c r="C74" s="5">
        <v>-200000</v>
      </c>
      <c r="D74" s="5">
        <v>200000</v>
      </c>
      <c r="E74" s="5">
        <v>0</v>
      </c>
      <c r="F74" s="5">
        <v>0</v>
      </c>
      <c r="G74" s="5">
        <f t="shared" si="16"/>
        <v>200000</v>
      </c>
    </row>
    <row r="75" spans="1:7" x14ac:dyDescent="0.3">
      <c r="A75" s="4" t="s">
        <v>78</v>
      </c>
      <c r="B75" s="5">
        <f>SUM(B76:B82)</f>
        <v>10548765.640000001</v>
      </c>
      <c r="C75" s="5">
        <f t="shared" ref="C75:G75" si="17">SUM(C76:C82)</f>
        <v>0</v>
      </c>
      <c r="D75" s="5">
        <f t="shared" si="17"/>
        <v>10548765.640000001</v>
      </c>
      <c r="E75" s="5">
        <f t="shared" si="17"/>
        <v>3038580.83</v>
      </c>
      <c r="F75" s="5">
        <f t="shared" si="17"/>
        <v>3038580.83</v>
      </c>
      <c r="G75" s="5">
        <f t="shared" si="17"/>
        <v>7510184.8100000005</v>
      </c>
    </row>
    <row r="76" spans="1:7" x14ac:dyDescent="0.3">
      <c r="A76" s="6" t="s">
        <v>79</v>
      </c>
      <c r="B76" s="5">
        <v>9737765.6400000006</v>
      </c>
      <c r="C76" s="5">
        <v>0</v>
      </c>
      <c r="D76" s="5">
        <v>9737765.6400000006</v>
      </c>
      <c r="E76" s="5">
        <v>2801022.84</v>
      </c>
      <c r="F76" s="5">
        <v>2801022.84</v>
      </c>
      <c r="G76" s="5">
        <f>D76-E76</f>
        <v>6936742.8000000007</v>
      </c>
    </row>
    <row r="77" spans="1:7" x14ac:dyDescent="0.3">
      <c r="A77" s="6" t="s">
        <v>80</v>
      </c>
      <c r="B77" s="5">
        <v>811000</v>
      </c>
      <c r="C77" s="5">
        <v>0</v>
      </c>
      <c r="D77" s="5">
        <v>811000</v>
      </c>
      <c r="E77" s="5">
        <v>237557.99</v>
      </c>
      <c r="F77" s="5">
        <v>237557.99</v>
      </c>
      <c r="G77" s="5">
        <f t="shared" ref="G77:G82" si="18">D77-E77</f>
        <v>573442.01</v>
      </c>
    </row>
    <row r="78" spans="1:7" x14ac:dyDescent="0.3">
      <c r="A78" s="6" t="s">
        <v>81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f t="shared" si="18"/>
        <v>0</v>
      </c>
    </row>
    <row r="79" spans="1:7" x14ac:dyDescent="0.3">
      <c r="A79" s="6" t="s">
        <v>82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f t="shared" si="18"/>
        <v>0</v>
      </c>
    </row>
    <row r="80" spans="1:7" x14ac:dyDescent="0.3">
      <c r="A80" s="6" t="s">
        <v>83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f t="shared" si="18"/>
        <v>0</v>
      </c>
    </row>
    <row r="81" spans="1:7" x14ac:dyDescent="0.3">
      <c r="A81" s="6" t="s">
        <v>84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f t="shared" si="18"/>
        <v>0</v>
      </c>
    </row>
    <row r="82" spans="1:7" x14ac:dyDescent="0.3">
      <c r="A82" s="6" t="s">
        <v>85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f t="shared" si="18"/>
        <v>0</v>
      </c>
    </row>
    <row r="83" spans="1:7" x14ac:dyDescent="0.3">
      <c r="A83" s="7"/>
      <c r="B83" s="8"/>
      <c r="C83" s="8"/>
      <c r="D83" s="8"/>
      <c r="E83" s="8"/>
      <c r="F83" s="8"/>
      <c r="G83" s="8"/>
    </row>
    <row r="84" spans="1:7" x14ac:dyDescent="0.3">
      <c r="A84" s="9" t="s">
        <v>86</v>
      </c>
      <c r="B84" s="3">
        <f>SUM(B85,B93,B103,B113,B123,B133,B137,B146,B150)</f>
        <v>135439093.53999999</v>
      </c>
      <c r="C84" s="3">
        <f t="shared" ref="C84:G84" si="19">SUM(C85,C93,C103,C113,C123,C133,C137,C146,C150)</f>
        <v>4003707.8699999973</v>
      </c>
      <c r="D84" s="3">
        <f t="shared" si="19"/>
        <v>139442801.41</v>
      </c>
      <c r="E84" s="3">
        <f t="shared" si="19"/>
        <v>22570156.399999999</v>
      </c>
      <c r="F84" s="3">
        <f t="shared" si="19"/>
        <v>21095932.240000002</v>
      </c>
      <c r="G84" s="3">
        <f t="shared" si="19"/>
        <v>116872645.00999999</v>
      </c>
    </row>
    <row r="85" spans="1:7" x14ac:dyDescent="0.3">
      <c r="A85" s="4" t="s">
        <v>13</v>
      </c>
      <c r="B85" s="5">
        <f>SUM(B86:B92)</f>
        <v>27784236.23</v>
      </c>
      <c r="C85" s="5">
        <f t="shared" ref="C85:G85" si="20">SUM(C86:C92)</f>
        <v>427106.81999999832</v>
      </c>
      <c r="D85" s="5">
        <f t="shared" si="20"/>
        <v>28211343.049999997</v>
      </c>
      <c r="E85" s="5">
        <f t="shared" si="20"/>
        <v>5887140.5700000003</v>
      </c>
      <c r="F85" s="5">
        <f t="shared" si="20"/>
        <v>5887140.5700000003</v>
      </c>
      <c r="G85" s="5">
        <f t="shared" si="20"/>
        <v>22324202.479999997</v>
      </c>
    </row>
    <row r="86" spans="1:7" x14ac:dyDescent="0.3">
      <c r="A86" s="6" t="s">
        <v>14</v>
      </c>
      <c r="B86" s="5">
        <v>17690115.609999999</v>
      </c>
      <c r="C86" s="5">
        <v>452394.62999999896</v>
      </c>
      <c r="D86" s="5">
        <v>18142510.239999998</v>
      </c>
      <c r="E86" s="5">
        <v>3877578.77</v>
      </c>
      <c r="F86" s="5">
        <v>3877578.77</v>
      </c>
      <c r="G86" s="5">
        <f>D86-E86</f>
        <v>14264931.469999999</v>
      </c>
    </row>
    <row r="87" spans="1:7" x14ac:dyDescent="0.3">
      <c r="A87" s="6" t="s">
        <v>15</v>
      </c>
      <c r="B87" s="5">
        <v>1614271.46</v>
      </c>
      <c r="C87" s="5">
        <v>-194121.96999999997</v>
      </c>
      <c r="D87" s="5">
        <v>1420149.49</v>
      </c>
      <c r="E87" s="5">
        <v>347741.35</v>
      </c>
      <c r="F87" s="5">
        <v>347741.35</v>
      </c>
      <c r="G87" s="5">
        <f t="shared" ref="G87:G92" si="21">D87-E87</f>
        <v>1072408.1400000001</v>
      </c>
    </row>
    <row r="88" spans="1:7" x14ac:dyDescent="0.3">
      <c r="A88" s="6" t="s">
        <v>16</v>
      </c>
      <c r="B88" s="5">
        <v>448371.05</v>
      </c>
      <c r="C88" s="5">
        <v>4437.1300000000047</v>
      </c>
      <c r="D88" s="5">
        <v>452808.18</v>
      </c>
      <c r="E88" s="5">
        <v>0</v>
      </c>
      <c r="F88" s="5">
        <v>0</v>
      </c>
      <c r="G88" s="5">
        <f t="shared" si="21"/>
        <v>452808.18</v>
      </c>
    </row>
    <row r="89" spans="1:7" x14ac:dyDescent="0.3">
      <c r="A89" s="6" t="s">
        <v>17</v>
      </c>
      <c r="B89" s="5">
        <v>450000</v>
      </c>
      <c r="C89" s="5">
        <v>0</v>
      </c>
      <c r="D89" s="5">
        <v>450000</v>
      </c>
      <c r="E89" s="5">
        <v>0</v>
      </c>
      <c r="F89" s="5">
        <v>0</v>
      </c>
      <c r="G89" s="5">
        <f t="shared" si="21"/>
        <v>450000</v>
      </c>
    </row>
    <row r="90" spans="1:7" x14ac:dyDescent="0.3">
      <c r="A90" s="6" t="s">
        <v>18</v>
      </c>
      <c r="B90" s="5">
        <v>7581478.1100000003</v>
      </c>
      <c r="C90" s="5">
        <v>164397.02999999933</v>
      </c>
      <c r="D90" s="5">
        <v>7745875.1399999997</v>
      </c>
      <c r="E90" s="5">
        <v>1661820.45</v>
      </c>
      <c r="F90" s="5">
        <v>1661820.45</v>
      </c>
      <c r="G90" s="5">
        <f t="shared" si="21"/>
        <v>6084054.6899999995</v>
      </c>
    </row>
    <row r="91" spans="1:7" x14ac:dyDescent="0.3">
      <c r="A91" s="6" t="s">
        <v>19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f t="shared" si="21"/>
        <v>0</v>
      </c>
    </row>
    <row r="92" spans="1:7" x14ac:dyDescent="0.3">
      <c r="A92" s="6" t="s">
        <v>20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f t="shared" si="21"/>
        <v>0</v>
      </c>
    </row>
    <row r="93" spans="1:7" x14ac:dyDescent="0.3">
      <c r="A93" s="4" t="s">
        <v>21</v>
      </c>
      <c r="B93" s="5">
        <f>SUM(B94:B102)</f>
        <v>4793834.92</v>
      </c>
      <c r="C93" s="5">
        <f t="shared" ref="C93:G93" si="22">SUM(C94:C102)</f>
        <v>4808635.5199999996</v>
      </c>
      <c r="D93" s="5">
        <f t="shared" si="22"/>
        <v>9602470.4399999995</v>
      </c>
      <c r="E93" s="5">
        <f t="shared" si="22"/>
        <v>1533041.63</v>
      </c>
      <c r="F93" s="5">
        <f t="shared" si="22"/>
        <v>1294661.6299999999</v>
      </c>
      <c r="G93" s="5">
        <f t="shared" si="22"/>
        <v>8069428.8100000005</v>
      </c>
    </row>
    <row r="94" spans="1:7" x14ac:dyDescent="0.3">
      <c r="A94" s="6" t="s">
        <v>22</v>
      </c>
      <c r="B94" s="5">
        <v>23100</v>
      </c>
      <c r="C94" s="5">
        <v>8000</v>
      </c>
      <c r="D94" s="5">
        <v>31100</v>
      </c>
      <c r="E94" s="5">
        <v>0</v>
      </c>
      <c r="F94" s="5">
        <v>0</v>
      </c>
      <c r="G94" s="5">
        <f>D94-E94</f>
        <v>31100</v>
      </c>
    </row>
    <row r="95" spans="1:7" x14ac:dyDescent="0.3">
      <c r="A95" s="6" t="s">
        <v>23</v>
      </c>
      <c r="B95" s="5">
        <v>1210</v>
      </c>
      <c r="C95" s="5">
        <v>1635.52</v>
      </c>
      <c r="D95" s="5">
        <v>2845.52</v>
      </c>
      <c r="E95" s="5">
        <v>1635.52</v>
      </c>
      <c r="F95" s="5">
        <v>1635.52</v>
      </c>
      <c r="G95" s="5">
        <f t="shared" ref="G95:G102" si="23">D95-E95</f>
        <v>1210</v>
      </c>
    </row>
    <row r="96" spans="1:7" x14ac:dyDescent="0.3">
      <c r="A96" s="6" t="s">
        <v>24</v>
      </c>
      <c r="B96" s="5"/>
      <c r="C96" s="5"/>
      <c r="D96" s="5"/>
      <c r="E96" s="5"/>
      <c r="F96" s="5"/>
      <c r="G96" s="5">
        <f t="shared" si="23"/>
        <v>0</v>
      </c>
    </row>
    <row r="97" spans="1:7" x14ac:dyDescent="0.3">
      <c r="A97" s="6" t="s">
        <v>25</v>
      </c>
      <c r="B97" s="5">
        <v>1096128.1200000001</v>
      </c>
      <c r="C97" s="5">
        <v>4759000</v>
      </c>
      <c r="D97" s="5">
        <v>5855128.1200000001</v>
      </c>
      <c r="E97" s="5">
        <v>0</v>
      </c>
      <c r="F97" s="5">
        <v>0</v>
      </c>
      <c r="G97" s="5">
        <f t="shared" si="23"/>
        <v>5855128.1200000001</v>
      </c>
    </row>
    <row r="98" spans="1:7" x14ac:dyDescent="0.3">
      <c r="A98" s="10" t="s">
        <v>26</v>
      </c>
      <c r="B98" s="5"/>
      <c r="C98" s="5"/>
      <c r="D98" s="5"/>
      <c r="E98" s="5"/>
      <c r="F98" s="5"/>
      <c r="G98" s="5">
        <f t="shared" si="23"/>
        <v>0</v>
      </c>
    </row>
    <row r="99" spans="1:7" x14ac:dyDescent="0.3">
      <c r="A99" s="6" t="s">
        <v>27</v>
      </c>
      <c r="B99" s="5">
        <v>2721391.69</v>
      </c>
      <c r="C99" s="5">
        <v>0</v>
      </c>
      <c r="D99" s="5">
        <v>2721391.69</v>
      </c>
      <c r="E99" s="5">
        <v>975430.36</v>
      </c>
      <c r="F99" s="5">
        <v>975430.36</v>
      </c>
      <c r="G99" s="5">
        <f t="shared" si="23"/>
        <v>1745961.33</v>
      </c>
    </row>
    <row r="100" spans="1:7" x14ac:dyDescent="0.3">
      <c r="A100" s="6" t="s">
        <v>28</v>
      </c>
      <c r="B100" s="5">
        <v>667594.52</v>
      </c>
      <c r="C100" s="5">
        <v>40000</v>
      </c>
      <c r="D100" s="5">
        <v>707594.52</v>
      </c>
      <c r="E100" s="5">
        <v>476760</v>
      </c>
      <c r="F100" s="5">
        <v>238380</v>
      </c>
      <c r="G100" s="5">
        <f t="shared" si="23"/>
        <v>230834.52000000002</v>
      </c>
    </row>
    <row r="101" spans="1:7" x14ac:dyDescent="0.3">
      <c r="A101" s="6" t="s">
        <v>29</v>
      </c>
      <c r="B101" s="5"/>
      <c r="C101" s="5"/>
      <c r="D101" s="5"/>
      <c r="E101" s="5"/>
      <c r="F101" s="5"/>
      <c r="G101" s="5">
        <f t="shared" si="23"/>
        <v>0</v>
      </c>
    </row>
    <row r="102" spans="1:7" x14ac:dyDescent="0.3">
      <c r="A102" s="6" t="s">
        <v>30</v>
      </c>
      <c r="B102" s="5">
        <v>284410.59000000003</v>
      </c>
      <c r="C102" s="5">
        <v>0</v>
      </c>
      <c r="D102" s="5">
        <v>284410.59000000003</v>
      </c>
      <c r="E102" s="5">
        <v>79215.75</v>
      </c>
      <c r="F102" s="5">
        <v>79215.75</v>
      </c>
      <c r="G102" s="5">
        <f t="shared" si="23"/>
        <v>205194.84000000003</v>
      </c>
    </row>
    <row r="103" spans="1:7" x14ac:dyDescent="0.3">
      <c r="A103" s="4" t="s">
        <v>31</v>
      </c>
      <c r="B103" s="5">
        <f>SUM(B104:B112)</f>
        <v>18401985.34</v>
      </c>
      <c r="C103" s="5">
        <f t="shared" ref="C103:G103" si="24">SUM(C104:C112)</f>
        <v>-4040977.9900000007</v>
      </c>
      <c r="D103" s="5">
        <f t="shared" si="24"/>
        <v>14361007.35</v>
      </c>
      <c r="E103" s="5">
        <f t="shared" si="24"/>
        <v>4935344.2700000005</v>
      </c>
      <c r="F103" s="5">
        <f t="shared" si="24"/>
        <v>3699500.11</v>
      </c>
      <c r="G103" s="5">
        <f t="shared" si="24"/>
        <v>9425663.0799999982</v>
      </c>
    </row>
    <row r="104" spans="1:7" x14ac:dyDescent="0.3">
      <c r="A104" s="6" t="s">
        <v>32</v>
      </c>
      <c r="B104" s="5">
        <v>15588936</v>
      </c>
      <c r="C104" s="5">
        <v>-4759497.3100000005</v>
      </c>
      <c r="D104" s="5">
        <v>10829438.689999999</v>
      </c>
      <c r="E104" s="5">
        <v>4310222.6900000004</v>
      </c>
      <c r="F104" s="5">
        <v>3074378.53</v>
      </c>
      <c r="G104" s="5">
        <f>D104-E104</f>
        <v>6519215.9999999991</v>
      </c>
    </row>
    <row r="105" spans="1:7" x14ac:dyDescent="0.3">
      <c r="A105" s="6" t="s">
        <v>33</v>
      </c>
      <c r="B105" s="5"/>
      <c r="C105" s="5"/>
      <c r="D105" s="5"/>
      <c r="E105" s="5"/>
      <c r="F105" s="5"/>
      <c r="G105" s="5">
        <f t="shared" ref="G105:G112" si="25">D105-E105</f>
        <v>0</v>
      </c>
    </row>
    <row r="106" spans="1:7" x14ac:dyDescent="0.3">
      <c r="A106" s="6" t="s">
        <v>34</v>
      </c>
      <c r="B106" s="5">
        <v>0</v>
      </c>
      <c r="C106" s="5">
        <v>700000</v>
      </c>
      <c r="D106" s="5">
        <v>700000</v>
      </c>
      <c r="E106" s="5">
        <v>0</v>
      </c>
      <c r="F106" s="5">
        <v>0</v>
      </c>
      <c r="G106" s="5">
        <f t="shared" si="25"/>
        <v>700000</v>
      </c>
    </row>
    <row r="107" spans="1:7" x14ac:dyDescent="0.3">
      <c r="A107" s="6" t="s">
        <v>35</v>
      </c>
      <c r="B107" s="5">
        <v>509771.03</v>
      </c>
      <c r="C107" s="5">
        <v>0</v>
      </c>
      <c r="D107" s="5">
        <v>509771.03</v>
      </c>
      <c r="E107" s="5">
        <v>71856.22</v>
      </c>
      <c r="F107" s="5">
        <v>71856.22</v>
      </c>
      <c r="G107" s="5">
        <f t="shared" si="25"/>
        <v>437914.81000000006</v>
      </c>
    </row>
    <row r="108" spans="1:7" x14ac:dyDescent="0.3">
      <c r="A108" s="6" t="s">
        <v>36</v>
      </c>
      <c r="B108" s="5">
        <v>110000</v>
      </c>
      <c r="C108" s="5">
        <v>0</v>
      </c>
      <c r="D108" s="5">
        <v>110000</v>
      </c>
      <c r="E108" s="5">
        <v>4628.04</v>
      </c>
      <c r="F108" s="5">
        <v>4628.04</v>
      </c>
      <c r="G108" s="5">
        <f t="shared" si="25"/>
        <v>105371.96</v>
      </c>
    </row>
    <row r="109" spans="1:7" x14ac:dyDescent="0.3">
      <c r="A109" s="6" t="s">
        <v>37</v>
      </c>
      <c r="B109" s="5">
        <v>1780.06</v>
      </c>
      <c r="C109" s="5">
        <v>3519.32</v>
      </c>
      <c r="D109" s="5">
        <v>5299.38</v>
      </c>
      <c r="E109" s="5">
        <v>3519.32</v>
      </c>
      <c r="F109" s="5">
        <v>3519.32</v>
      </c>
      <c r="G109" s="5">
        <f t="shared" si="25"/>
        <v>1780.06</v>
      </c>
    </row>
    <row r="110" spans="1:7" x14ac:dyDescent="0.3">
      <c r="A110" s="6" t="s">
        <v>38</v>
      </c>
      <c r="B110" s="5">
        <v>1200</v>
      </c>
      <c r="C110" s="5">
        <v>0</v>
      </c>
      <c r="D110" s="5">
        <v>1200</v>
      </c>
      <c r="E110" s="5">
        <v>0</v>
      </c>
      <c r="F110" s="5">
        <v>0</v>
      </c>
      <c r="G110" s="5">
        <f t="shared" si="25"/>
        <v>1200</v>
      </c>
    </row>
    <row r="111" spans="1:7" x14ac:dyDescent="0.3">
      <c r="A111" s="6" t="s">
        <v>39</v>
      </c>
      <c r="B111" s="5">
        <v>110298.25</v>
      </c>
      <c r="C111" s="5">
        <v>15000</v>
      </c>
      <c r="D111" s="5">
        <v>125298.25</v>
      </c>
      <c r="E111" s="5">
        <v>15000</v>
      </c>
      <c r="F111" s="5">
        <v>15000</v>
      </c>
      <c r="G111" s="5">
        <f t="shared" si="25"/>
        <v>110298.25</v>
      </c>
    </row>
    <row r="112" spans="1:7" x14ac:dyDescent="0.3">
      <c r="A112" s="6" t="s">
        <v>40</v>
      </c>
      <c r="B112" s="5">
        <v>2080000</v>
      </c>
      <c r="C112" s="5">
        <v>0</v>
      </c>
      <c r="D112" s="5">
        <v>2080000</v>
      </c>
      <c r="E112" s="5">
        <v>530118</v>
      </c>
      <c r="F112" s="5">
        <v>530118</v>
      </c>
      <c r="G112" s="5">
        <f t="shared" si="25"/>
        <v>1549882</v>
      </c>
    </row>
    <row r="113" spans="1:7" x14ac:dyDescent="0.3">
      <c r="A113" s="4" t="s">
        <v>41</v>
      </c>
      <c r="B113" s="5">
        <f>SUM(B114:B122)</f>
        <v>50000</v>
      </c>
      <c r="C113" s="5">
        <f t="shared" ref="C113:G113" si="26">SUM(C114:C122)</f>
        <v>2367850</v>
      </c>
      <c r="D113" s="5">
        <f t="shared" si="26"/>
        <v>2417850</v>
      </c>
      <c r="E113" s="5">
        <f t="shared" si="26"/>
        <v>0</v>
      </c>
      <c r="F113" s="5">
        <f t="shared" si="26"/>
        <v>0</v>
      </c>
      <c r="G113" s="5">
        <f t="shared" si="26"/>
        <v>2417850</v>
      </c>
    </row>
    <row r="114" spans="1:7" x14ac:dyDescent="0.3">
      <c r="A114" s="6" t="s">
        <v>42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f>D114-E114</f>
        <v>0</v>
      </c>
    </row>
    <row r="115" spans="1:7" x14ac:dyDescent="0.3">
      <c r="A115" s="6" t="s">
        <v>43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f t="shared" ref="G115:G122" si="27">D115-E115</f>
        <v>0</v>
      </c>
    </row>
    <row r="116" spans="1:7" x14ac:dyDescent="0.3">
      <c r="A116" s="6" t="s">
        <v>44</v>
      </c>
      <c r="B116" s="5">
        <v>0</v>
      </c>
      <c r="C116" s="5">
        <v>867850</v>
      </c>
      <c r="D116" s="5">
        <v>867850</v>
      </c>
      <c r="E116" s="5">
        <v>0</v>
      </c>
      <c r="F116" s="5">
        <v>0</v>
      </c>
      <c r="G116" s="5">
        <f t="shared" si="27"/>
        <v>867850</v>
      </c>
    </row>
    <row r="117" spans="1:7" x14ac:dyDescent="0.3">
      <c r="A117" s="6" t="s">
        <v>45</v>
      </c>
      <c r="B117" s="5">
        <v>50000</v>
      </c>
      <c r="C117" s="5">
        <v>1500000</v>
      </c>
      <c r="D117" s="5">
        <v>1550000</v>
      </c>
      <c r="E117" s="5">
        <v>0</v>
      </c>
      <c r="F117" s="5">
        <v>0</v>
      </c>
      <c r="G117" s="5">
        <f t="shared" si="27"/>
        <v>1550000</v>
      </c>
    </row>
    <row r="118" spans="1:7" x14ac:dyDescent="0.3">
      <c r="A118" s="6" t="s">
        <v>46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f t="shared" si="27"/>
        <v>0</v>
      </c>
    </row>
    <row r="119" spans="1:7" x14ac:dyDescent="0.3">
      <c r="A119" s="6" t="s">
        <v>47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f t="shared" si="27"/>
        <v>0</v>
      </c>
    </row>
    <row r="120" spans="1:7" x14ac:dyDescent="0.3">
      <c r="A120" s="6" t="s">
        <v>48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f t="shared" si="27"/>
        <v>0</v>
      </c>
    </row>
    <row r="121" spans="1:7" x14ac:dyDescent="0.3">
      <c r="A121" s="6" t="s">
        <v>49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f t="shared" si="27"/>
        <v>0</v>
      </c>
    </row>
    <row r="122" spans="1:7" x14ac:dyDescent="0.3">
      <c r="A122" s="6" t="s">
        <v>50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f t="shared" si="27"/>
        <v>0</v>
      </c>
    </row>
    <row r="123" spans="1:7" x14ac:dyDescent="0.3">
      <c r="A123" s="4" t="s">
        <v>51</v>
      </c>
      <c r="B123" s="5">
        <f>SUM(B124:B132)</f>
        <v>0</v>
      </c>
      <c r="C123" s="5">
        <f t="shared" ref="C123:G123" si="28">SUM(C124:C132)</f>
        <v>53000</v>
      </c>
      <c r="D123" s="5">
        <f t="shared" si="28"/>
        <v>53000</v>
      </c>
      <c r="E123" s="5">
        <f t="shared" si="28"/>
        <v>0</v>
      </c>
      <c r="F123" s="5">
        <f t="shared" si="28"/>
        <v>0</v>
      </c>
      <c r="G123" s="5">
        <f t="shared" si="28"/>
        <v>53000</v>
      </c>
    </row>
    <row r="124" spans="1:7" x14ac:dyDescent="0.3">
      <c r="A124" s="6" t="s">
        <v>52</v>
      </c>
      <c r="B124" s="5">
        <v>0</v>
      </c>
      <c r="C124" s="5">
        <v>46000</v>
      </c>
      <c r="D124" s="5">
        <v>46000</v>
      </c>
      <c r="E124" s="5">
        <v>0</v>
      </c>
      <c r="F124" s="5">
        <v>0</v>
      </c>
      <c r="G124" s="5">
        <f>D124-E124</f>
        <v>46000</v>
      </c>
    </row>
    <row r="125" spans="1:7" x14ac:dyDescent="0.3">
      <c r="A125" s="6" t="s">
        <v>53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f t="shared" ref="G125:G132" si="29">D125-E125</f>
        <v>0</v>
      </c>
    </row>
    <row r="126" spans="1:7" x14ac:dyDescent="0.3">
      <c r="A126" s="6" t="s">
        <v>54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f t="shared" si="29"/>
        <v>0</v>
      </c>
    </row>
    <row r="127" spans="1:7" x14ac:dyDescent="0.3">
      <c r="A127" s="6" t="s">
        <v>55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f t="shared" si="29"/>
        <v>0</v>
      </c>
    </row>
    <row r="128" spans="1:7" x14ac:dyDescent="0.3">
      <c r="A128" s="6" t="s">
        <v>56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f t="shared" si="29"/>
        <v>0</v>
      </c>
    </row>
    <row r="129" spans="1:7" x14ac:dyDescent="0.3">
      <c r="A129" s="6" t="s">
        <v>57</v>
      </c>
      <c r="B129" s="5">
        <v>0</v>
      </c>
      <c r="C129" s="5">
        <v>7000</v>
      </c>
      <c r="D129" s="5">
        <v>7000</v>
      </c>
      <c r="E129" s="5">
        <v>0</v>
      </c>
      <c r="F129" s="5">
        <v>0</v>
      </c>
      <c r="G129" s="5">
        <f t="shared" si="29"/>
        <v>7000</v>
      </c>
    </row>
    <row r="130" spans="1:7" x14ac:dyDescent="0.3">
      <c r="A130" s="6" t="s">
        <v>58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f t="shared" si="29"/>
        <v>0</v>
      </c>
    </row>
    <row r="131" spans="1:7" x14ac:dyDescent="0.3">
      <c r="A131" s="6" t="s">
        <v>59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f t="shared" si="29"/>
        <v>0</v>
      </c>
    </row>
    <row r="132" spans="1:7" x14ac:dyDescent="0.3">
      <c r="A132" s="6" t="s">
        <v>60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f t="shared" si="29"/>
        <v>0</v>
      </c>
    </row>
    <row r="133" spans="1:7" x14ac:dyDescent="0.3">
      <c r="A133" s="4" t="s">
        <v>61</v>
      </c>
      <c r="B133" s="5">
        <f>SUM(B134:B136)</f>
        <v>20049433.300000001</v>
      </c>
      <c r="C133" s="5">
        <f t="shared" ref="C133:G133" si="30">SUM(C134:C136)</f>
        <v>38174144.060000002</v>
      </c>
      <c r="D133" s="5">
        <f t="shared" si="30"/>
        <v>58223577.359999999</v>
      </c>
      <c r="E133" s="5">
        <f t="shared" si="30"/>
        <v>10214629.93</v>
      </c>
      <c r="F133" s="5">
        <f t="shared" si="30"/>
        <v>10214629.93</v>
      </c>
      <c r="G133" s="5">
        <f t="shared" si="30"/>
        <v>48008947.43</v>
      </c>
    </row>
    <row r="134" spans="1:7" x14ac:dyDescent="0.3">
      <c r="A134" s="6" t="s">
        <v>62</v>
      </c>
      <c r="B134" s="5">
        <v>7140158.7400000002</v>
      </c>
      <c r="C134" s="5">
        <v>38192630.719999999</v>
      </c>
      <c r="D134" s="5">
        <v>45332789.460000001</v>
      </c>
      <c r="E134" s="5">
        <v>6233754.3200000003</v>
      </c>
      <c r="F134" s="5">
        <v>6233754.3200000003</v>
      </c>
      <c r="G134" s="5">
        <f>D134-E134</f>
        <v>39099035.140000001</v>
      </c>
    </row>
    <row r="135" spans="1:7" x14ac:dyDescent="0.3">
      <c r="A135" s="6" t="s">
        <v>63</v>
      </c>
      <c r="B135" s="5">
        <v>12909274.560000001</v>
      </c>
      <c r="C135" s="5">
        <v>-18486.660000000149</v>
      </c>
      <c r="D135" s="5">
        <v>12890787.9</v>
      </c>
      <c r="E135" s="5">
        <v>3980875.61</v>
      </c>
      <c r="F135" s="5">
        <v>3980875.61</v>
      </c>
      <c r="G135" s="5">
        <f t="shared" ref="G135:G136" si="31">D135-E135</f>
        <v>8909912.290000001</v>
      </c>
    </row>
    <row r="136" spans="1:7" x14ac:dyDescent="0.3">
      <c r="A136" s="6" t="s">
        <v>64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f t="shared" si="31"/>
        <v>0</v>
      </c>
    </row>
    <row r="137" spans="1:7" x14ac:dyDescent="0.3">
      <c r="A137" s="4" t="s">
        <v>65</v>
      </c>
      <c r="B137" s="5">
        <f>SUM(B138:B142,B144:B145)</f>
        <v>64359603.75</v>
      </c>
      <c r="C137" s="5">
        <f t="shared" ref="C137:G137" si="32">SUM(C138:C142,C144:C145)</f>
        <v>-37786050.539999999</v>
      </c>
      <c r="D137" s="5">
        <f t="shared" si="32"/>
        <v>26573553.210000001</v>
      </c>
      <c r="E137" s="5">
        <f t="shared" si="32"/>
        <v>0</v>
      </c>
      <c r="F137" s="5">
        <f t="shared" si="32"/>
        <v>0</v>
      </c>
      <c r="G137" s="5">
        <f t="shared" si="32"/>
        <v>26573553.210000001</v>
      </c>
    </row>
    <row r="138" spans="1:7" x14ac:dyDescent="0.3">
      <c r="A138" s="6" t="s">
        <v>66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f>D138-E138</f>
        <v>0</v>
      </c>
    </row>
    <row r="139" spans="1:7" x14ac:dyDescent="0.3">
      <c r="A139" s="6" t="s">
        <v>67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f t="shared" ref="G139:G145" si="33">D139-E139</f>
        <v>0</v>
      </c>
    </row>
    <row r="140" spans="1:7" x14ac:dyDescent="0.3">
      <c r="A140" s="6" t="s">
        <v>68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f t="shared" si="33"/>
        <v>0</v>
      </c>
    </row>
    <row r="141" spans="1:7" x14ac:dyDescent="0.3">
      <c r="A141" s="6" t="s">
        <v>69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f t="shared" si="33"/>
        <v>0</v>
      </c>
    </row>
    <row r="142" spans="1:7" x14ac:dyDescent="0.3">
      <c r="A142" s="6" t="s">
        <v>70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f t="shared" si="33"/>
        <v>0</v>
      </c>
    </row>
    <row r="143" spans="1:7" x14ac:dyDescent="0.3">
      <c r="A143" s="6" t="s">
        <v>71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f t="shared" si="33"/>
        <v>0</v>
      </c>
    </row>
    <row r="144" spans="1:7" x14ac:dyDescent="0.3">
      <c r="A144" s="6" t="s">
        <v>72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f t="shared" si="33"/>
        <v>0</v>
      </c>
    </row>
    <row r="145" spans="1:7" x14ac:dyDescent="0.3">
      <c r="A145" s="6" t="s">
        <v>73</v>
      </c>
      <c r="B145" s="5">
        <v>64359603.75</v>
      </c>
      <c r="C145" s="5">
        <v>-37786050.539999999</v>
      </c>
      <c r="D145" s="5">
        <v>26573553.210000001</v>
      </c>
      <c r="E145" s="5">
        <v>0</v>
      </c>
      <c r="F145" s="5">
        <v>0</v>
      </c>
      <c r="G145" s="5">
        <f t="shared" si="33"/>
        <v>26573553.210000001</v>
      </c>
    </row>
    <row r="146" spans="1:7" x14ac:dyDescent="0.3">
      <c r="A146" s="4" t="s">
        <v>74</v>
      </c>
      <c r="B146" s="5">
        <f>SUM(B147:B149)</f>
        <v>0</v>
      </c>
      <c r="C146" s="5">
        <f t="shared" ref="C146:G146" si="34">SUM(C147:C149)</f>
        <v>0</v>
      </c>
      <c r="D146" s="5">
        <f t="shared" si="34"/>
        <v>0</v>
      </c>
      <c r="E146" s="5">
        <f t="shared" si="34"/>
        <v>0</v>
      </c>
      <c r="F146" s="5">
        <f t="shared" si="34"/>
        <v>0</v>
      </c>
      <c r="G146" s="5">
        <f t="shared" si="34"/>
        <v>0</v>
      </c>
    </row>
    <row r="147" spans="1:7" x14ac:dyDescent="0.3">
      <c r="A147" s="6" t="s">
        <v>75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f>D147-E147</f>
        <v>0</v>
      </c>
    </row>
    <row r="148" spans="1:7" x14ac:dyDescent="0.3">
      <c r="A148" s="6" t="s">
        <v>76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f t="shared" ref="G148:G149" si="35">D148-E148</f>
        <v>0</v>
      </c>
    </row>
    <row r="149" spans="1:7" x14ac:dyDescent="0.3">
      <c r="A149" s="6" t="s">
        <v>77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f t="shared" si="35"/>
        <v>0</v>
      </c>
    </row>
    <row r="150" spans="1:7" x14ac:dyDescent="0.3">
      <c r="A150" s="4" t="s">
        <v>78</v>
      </c>
      <c r="B150" s="5">
        <f>SUM(B151:B157)</f>
        <v>0</v>
      </c>
      <c r="C150" s="5">
        <f t="shared" ref="C150:G150" si="36">SUM(C151:C157)</f>
        <v>0</v>
      </c>
      <c r="D150" s="5">
        <f t="shared" si="36"/>
        <v>0</v>
      </c>
      <c r="E150" s="5">
        <f t="shared" si="36"/>
        <v>0</v>
      </c>
      <c r="F150" s="5">
        <f t="shared" si="36"/>
        <v>0</v>
      </c>
      <c r="G150" s="5">
        <f t="shared" si="36"/>
        <v>0</v>
      </c>
    </row>
    <row r="151" spans="1:7" x14ac:dyDescent="0.3">
      <c r="A151" s="6" t="s">
        <v>79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f>D151-E151</f>
        <v>0</v>
      </c>
    </row>
    <row r="152" spans="1:7" x14ac:dyDescent="0.3">
      <c r="A152" s="6" t="s">
        <v>80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f t="shared" ref="G152:G157" si="37">D152-E152</f>
        <v>0</v>
      </c>
    </row>
    <row r="153" spans="1:7" x14ac:dyDescent="0.3">
      <c r="A153" s="6" t="s">
        <v>81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f t="shared" si="37"/>
        <v>0</v>
      </c>
    </row>
    <row r="154" spans="1:7" x14ac:dyDescent="0.3">
      <c r="A154" s="10" t="s">
        <v>82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f t="shared" si="37"/>
        <v>0</v>
      </c>
    </row>
    <row r="155" spans="1:7" x14ac:dyDescent="0.3">
      <c r="A155" s="6" t="s">
        <v>83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f t="shared" si="37"/>
        <v>0</v>
      </c>
    </row>
    <row r="156" spans="1:7" x14ac:dyDescent="0.3">
      <c r="A156" s="6" t="s">
        <v>84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f t="shared" si="37"/>
        <v>0</v>
      </c>
    </row>
    <row r="157" spans="1:7" x14ac:dyDescent="0.3">
      <c r="A157" s="6" t="s">
        <v>85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f t="shared" si="37"/>
        <v>0</v>
      </c>
    </row>
    <row r="158" spans="1:7" x14ac:dyDescent="0.3">
      <c r="A158" s="11"/>
      <c r="B158" s="8"/>
      <c r="C158" s="8"/>
      <c r="D158" s="8"/>
      <c r="E158" s="8"/>
      <c r="F158" s="8"/>
      <c r="G158" s="8"/>
    </row>
    <row r="159" spans="1:7" x14ac:dyDescent="0.3">
      <c r="A159" s="12" t="s">
        <v>87</v>
      </c>
      <c r="B159" s="3">
        <f>B9+B84</f>
        <v>291607144.24000001</v>
      </c>
      <c r="C159" s="3">
        <f t="shared" ref="C159:G159" si="38">C9+C84</f>
        <v>14896632.079999996</v>
      </c>
      <c r="D159" s="3">
        <f t="shared" si="38"/>
        <v>306503776.32000005</v>
      </c>
      <c r="E159" s="3">
        <f t="shared" si="38"/>
        <v>67512296.210000008</v>
      </c>
      <c r="F159" s="3">
        <f t="shared" si="38"/>
        <v>65285962.250000007</v>
      </c>
      <c r="G159" s="3">
        <f t="shared" si="38"/>
        <v>238991480.10999998</v>
      </c>
    </row>
    <row r="160" spans="1:7" x14ac:dyDescent="0.3">
      <c r="A160" s="13"/>
      <c r="B160" s="14"/>
      <c r="C160" s="14"/>
      <c r="D160" s="14"/>
      <c r="E160" s="14"/>
      <c r="F160" s="14"/>
      <c r="G160" s="14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159" xr:uid="{3A451886-565C-4C6C-B22E-07FBEA635A99}">
      <formula1>-1.79769313486231E+100</formula1>
      <formula2>1.79769313486231E+100</formula2>
    </dataValidation>
  </dataValidations>
  <pageMargins left="0.7" right="0.7" top="0.75" bottom="0.75" header="0.3" footer="0.3"/>
  <pageSetup scale="4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Cuentapublica</dc:creator>
  <cp:lastModifiedBy>Cuentapublica</cp:lastModifiedBy>
  <cp:lastPrinted>2022-06-03T16:29:50Z</cp:lastPrinted>
  <dcterms:created xsi:type="dcterms:W3CDTF">2022-06-03T16:20:17Z</dcterms:created>
  <dcterms:modified xsi:type="dcterms:W3CDTF">2022-06-03T16:29:56Z</dcterms:modified>
</cp:coreProperties>
</file>